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52" i="1"/>
  <c r="H41" i="1"/>
  <c r="H28" i="1"/>
  <c r="H15" i="1" l="1"/>
  <c r="H31" i="1" l="1"/>
  <c r="H18" i="1"/>
  <c r="H36" i="1" l="1"/>
  <c r="H23" i="1" l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<sst xmlns="http://schemas.openxmlformats.org/spreadsheetml/2006/main" count="57" uniqueCount="32">
  <si>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</si>
  <si>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</si>
  <si>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</si>
  <si>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</si>
  <si>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</si>
  <si>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</si>
  <si>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</si>
  <si>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</si>
  <si>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</si>
  <si>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</si>
  <si>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</si>
  <si>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</si>
  <si>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</si>
  <si>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</si>
  <si>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</si>
  <si>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</si>
  <si>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</si>
  <si>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</si>
  <si>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</si>
  <si>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</si>
  <si>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</si>
  <si>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</si>
  <si>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</si>
  <si>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</si>
  <si>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</si>
  <si>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</si>
  <si>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</si>
  <si>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</si>
  <si>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</si>
  <si>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05.05.2023</t>
  </si>
  <si>
    <t>Primljena i neutrošena participacija od 05.05.2023</t>
  </si>
  <si>
    <t xml:space="preserve">Dana 05.05.2023.godine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</si>
</sst>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7">
        <v>45051</v>
      </c>
      <c r="H12" s="13">
        <v>2110200.39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41" t="s">
        <v>8</v>
      </c>
      <c r="C13" s="41"/>
      <c r="D13" s="41"/>
      <c r="E13" s="41"/>
      <c r="F13" s="41"/>
      <c r="G13" s="18">
        <v>45051</v>
      </c>
      <c r="H13" s="2">
        <f>H14+H29-H37-H50</f>
        <v>2101089.1000000029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19">
        <v>45051</v>
      </c>
      <c r="H14" s="3">
        <f>SUM(H15:H28)</f>
        <v>9567995.0900000017</v>
      </c>
      <c r="I14" s="12"/>
      <c r="J14" s="10"/>
      <c r="K14" s="25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0"/>
      <c r="H15" s="11">
        <f>100854.54</f>
        <v>100854.54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0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0"/>
      <c r="H17" s="11">
        <v>5253359.26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0"/>
      <c r="H18" s="9">
        <f>1245000+2003000-387122.08+140000-6000+100000-1579317.53+147122.36-1090.9-249498.34+249498.34-237993.56+1624000-1614394.35+237993.68-3000-10800+1624000-1604828.35-15000+1624000</f>
        <v>3285569.27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0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0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0"/>
      <c r="H21" s="24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0"/>
      <c r="H22" s="24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0"/>
      <c r="H23" s="9">
        <f>1723861.15+1523250.82-3247111.97</f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0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0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0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0"/>
      <c r="H27" s="9">
        <v>693553.89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</f>
        <v>41588.579999999987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19">
        <v>45051</v>
      </c>
      <c r="H29" s="3">
        <f>H30+H31+H32+H33+H35+H36+H34</f>
        <v>386531.40000000008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1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1"/>
      <c r="H31" s="9">
        <f>153083.33+203916.67-162122.33+178500-172692.33+178500-208923.94+178500</f>
        <v>348761.40000000008</v>
      </c>
      <c r="I31" s="14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1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1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1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1"/>
      <c r="H36" s="9">
        <f>11900+25870</f>
        <v>37770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2">
        <v>45051</v>
      </c>
      <c r="H37" s="4">
        <f>SUM(H38:H49)</f>
        <v>7663733.419999999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0"/>
      <c r="H38" s="11">
        <v>100854.54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0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0"/>
      <c r="H40" s="11">
        <v>5253359.26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0"/>
      <c r="H41" s="11">
        <f>876352.51+124431.23+4320+610783.33</f>
        <v>1615887.0699999998</v>
      </c>
      <c r="I41" s="10"/>
      <c r="J41" s="26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0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0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0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0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0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0"/>
      <c r="H47" s="9">
        <f>78.66</f>
        <v>78.66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0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0"/>
      <c r="H49" s="9">
        <v>693553.89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2">
        <v>45051</v>
      </c>
      <c r="H50" s="4">
        <f>SUM(H51:H56)</f>
        <v>189703.97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1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1"/>
      <c r="H52" s="11">
        <f>118037.3+71666.67</f>
        <v>189703.97</v>
      </c>
      <c r="I52" s="10"/>
      <c r="J52" s="26"/>
      <c r="K52" s="7"/>
    </row>
    <row r="53" spans="2:12" x14ac:dyDescent="0.25">
      <c r="B53" s="28" t="s">
        <v>19</v>
      </c>
      <c r="C53" s="29"/>
      <c r="D53" s="29"/>
      <c r="E53" s="29"/>
      <c r="F53" s="30"/>
      <c r="G53" s="21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1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1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1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3">
        <v>45051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</f>
        <v>16998.289999998884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1"/>
      <c r="H58" s="2">
        <v>7887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1"/>
      <c r="H59" s="6">
        <f>H14+H29-H37-H50+H57-H58</f>
        <v>2110200.390000002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27" t="s">
        <v>31</v>
      </c>
      <c r="C61" s="27"/>
      <c r="D61" s="27"/>
      <c r="E61" s="15"/>
      <c r="F61" s="15"/>
      <c r="G61" s="8"/>
      <c r="H61" s="12"/>
      <c r="I61" s="10"/>
      <c r="J61" s="10"/>
      <c r="K61" s="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2023-05-08T05:38:35Z</dcterms:modified>
  <cp:category/>
  <cp:contentStatus/>
</cp:coreProperties>
</file>